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https://kindermitte.sharepoint.com/sites/Kindermitte/Teamdaten/05_Fachberatung/05_Zahlen/TEG/"/>
    </mc:Choice>
  </mc:AlternateContent>
  <xr:revisionPtr revIDLastSave="9" documentId="13_ncr:1_{7C1A1295-A271-4B86-BAF1-D122BD7E6440}" xr6:coauthVersionLast="47" xr6:coauthVersionMax="47" xr10:uidLastSave="{E82F14F1-5957-DB4C-A149-3C19418C7A5A}"/>
  <bookViews>
    <workbookView xWindow="0" yWindow="500" windowWidth="21160" windowHeight="15820" xr2:uid="{00000000-000D-0000-FFFF-FFFF00000000}"/>
  </bookViews>
  <sheets>
    <sheet name="TEG 1 (ind.) Version 15.09.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E26" i="1"/>
  <c r="C26" i="1"/>
  <c r="E25" i="1"/>
  <c r="C25" i="1"/>
  <c r="E24" i="1"/>
  <c r="C24" i="1"/>
  <c r="E23" i="1"/>
  <c r="C23" i="1"/>
  <c r="E22" i="1"/>
  <c r="C22" i="1"/>
  <c r="C27" i="1" l="1"/>
  <c r="E27" i="1"/>
  <c r="D27" i="1"/>
  <c r="D26" i="1"/>
  <c r="D37" i="1" s="1"/>
  <c r="B37" i="1" s="1"/>
  <c r="D25" i="1"/>
  <c r="D36" i="1" s="1"/>
  <c r="B36" i="1" s="1"/>
  <c r="D23" i="1"/>
  <c r="D34" i="1" s="1"/>
  <c r="B34" i="1" s="1"/>
  <c r="D24" i="1"/>
  <c r="D35" i="1" s="1"/>
  <c r="B35" i="1" s="1"/>
  <c r="D22" i="1"/>
  <c r="D33" i="1" s="1"/>
  <c r="D38" i="1" l="1"/>
  <c r="C34" i="1"/>
  <c r="E34" i="1"/>
  <c r="E37" i="1"/>
  <c r="C37" i="1"/>
  <c r="C36" i="1"/>
  <c r="E36" i="1"/>
  <c r="B33" i="1"/>
  <c r="E35" i="1"/>
  <c r="C35" i="1"/>
  <c r="E33" i="1" l="1"/>
  <c r="E38" i="1" s="1"/>
  <c r="B38" i="1"/>
  <c r="C33" i="1"/>
  <c r="C38" i="1" s="1"/>
  <c r="C41" i="1" s="1"/>
</calcChain>
</file>

<file path=xl/sharedStrings.xml><?xml version="1.0" encoding="utf-8"?>
<sst xmlns="http://schemas.openxmlformats.org/spreadsheetml/2006/main" count="39" uniqueCount="27">
  <si>
    <t>Kalkulation individuelles TEG 1 bei Neuverhandlung der Datenbasis</t>
  </si>
  <si>
    <t>Leistungsarten-
bereich</t>
  </si>
  <si>
    <t>Soll-Flächen-
nutzung
pro Kind</t>
  </si>
  <si>
    <t>Krippe</t>
  </si>
  <si>
    <t>EGH</t>
  </si>
  <si>
    <t>Elementar bis 5 Std.</t>
  </si>
  <si>
    <t xml:space="preserve">Elementar 6 - 12 Std. </t>
  </si>
  <si>
    <t>Hort / A-VSK</t>
  </si>
  <si>
    <r>
      <rPr>
        <u/>
        <sz val="9"/>
        <color theme="1"/>
        <rFont val="Arial"/>
        <family val="2"/>
      </rPr>
      <t xml:space="preserve">Hinweis: </t>
    </r>
    <r>
      <rPr>
        <sz val="9"/>
        <color theme="1"/>
        <rFont val="Arial"/>
        <family val="2"/>
      </rPr>
      <t>Belegungsgrad von 100% = Mindeststandard gem. Betriebsrichtlinien</t>
    </r>
  </si>
  <si>
    <r>
      <t>Pädagogische Fläche der Einrichtung in m</t>
    </r>
    <r>
      <rPr>
        <b/>
        <vertAlign val="superscript"/>
        <sz val="10"/>
        <color theme="1"/>
        <rFont val="Arial"/>
        <family val="2"/>
      </rPr>
      <t>2</t>
    </r>
  </si>
  <si>
    <t>(Beispielwert)</t>
  </si>
  <si>
    <t>Jahresdu. Mietkosten (Netto-Kaltmiete) pro Monat</t>
  </si>
  <si>
    <t>Ist-Belegung (Beispielwerte)</t>
  </si>
  <si>
    <t>Leistungsarten-
Bereich</t>
  </si>
  <si>
    <t>Durchschnittl.
Betreute
Kinder
(Ist-Belegung)</t>
  </si>
  <si>
    <t>Standard-
kapazität
TEG 1
(Ist)</t>
  </si>
  <si>
    <t>Leistungs-
arten-
struktur 
(Ist)</t>
  </si>
  <si>
    <t>Flächen-
nutzung
(auf Basis Ist-Belegung + Soll-Flächennutzung)</t>
  </si>
  <si>
    <t>Elementar bis 5 Stunden</t>
  </si>
  <si>
    <t>Elementar 6 - 12 Stunden</t>
  </si>
  <si>
    <t>Übrige Leistungsarten</t>
  </si>
  <si>
    <t>Summe</t>
  </si>
  <si>
    <t>Soll-Belegung (Beispielwerte)</t>
  </si>
  <si>
    <t>Durchschnittl.
Betreute
Kinder
(Soll-Belegung)</t>
  </si>
  <si>
    <t>Standard-
kapazität
TEG 1
(Soll)</t>
  </si>
  <si>
    <t>Flächen-
nutzung
(Soll)</t>
  </si>
  <si>
    <r>
      <t xml:space="preserve">Eckwert TEG 1 </t>
    </r>
    <r>
      <rPr>
        <b/>
        <vertAlign val="subscript"/>
        <sz val="10"/>
        <color theme="1"/>
        <rFont val="Arial"/>
        <family val="2"/>
      </rPr>
      <t>individuell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</si>
</sst>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\ &quot;€&quot;"/>
    <numFmt numFmtId="166" formatCode="0.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4" xfId="0" applyFont="1" applyFill="1" applyBorder="1"/>
    <xf numFmtId="164" fontId="3" fillId="0" borderId="4" xfId="0" applyNumberFormat="1" applyFont="1" applyFill="1" applyBorder="1"/>
    <xf numFmtId="0" fontId="6" fillId="0" borderId="0" xfId="0" applyFont="1" applyFill="1"/>
    <xf numFmtId="0" fontId="8" fillId="0" borderId="0" xfId="0" applyFont="1"/>
    <xf numFmtId="0" fontId="5" fillId="0" borderId="0" xfId="0" applyFont="1"/>
    <xf numFmtId="0" fontId="5" fillId="3" borderId="0" xfId="0" applyFont="1" applyFill="1"/>
    <xf numFmtId="0" fontId="3" fillId="3" borderId="0" xfId="0" applyFont="1" applyFill="1"/>
    <xf numFmtId="165" fontId="5" fillId="3" borderId="0" xfId="0" applyNumberFormat="1" applyFont="1" applyFill="1"/>
    <xf numFmtId="0" fontId="5" fillId="0" borderId="0" xfId="0" applyFont="1" applyBorder="1"/>
    <xf numFmtId="0" fontId="3" fillId="0" borderId="4" xfId="0" applyFont="1" applyBorder="1"/>
    <xf numFmtId="2" fontId="3" fillId="3" borderId="4" xfId="0" applyNumberFormat="1" applyFont="1" applyFill="1" applyBorder="1"/>
    <xf numFmtId="2" fontId="3" fillId="0" borderId="4" xfId="0" applyNumberFormat="1" applyFont="1" applyBorder="1" applyAlignment="1"/>
    <xf numFmtId="9" fontId="3" fillId="0" borderId="4" xfId="1" applyFont="1" applyBorder="1" applyAlignment="1"/>
    <xf numFmtId="0" fontId="5" fillId="0" borderId="4" xfId="0" applyFont="1" applyBorder="1"/>
    <xf numFmtId="2" fontId="5" fillId="0" borderId="4" xfId="0" applyNumberFormat="1" applyFont="1" applyBorder="1" applyAlignment="1"/>
    <xf numFmtId="9" fontId="5" fillId="0" borderId="4" xfId="1" applyFont="1" applyBorder="1" applyAlignment="1"/>
    <xf numFmtId="166" fontId="3" fillId="0" borderId="0" xfId="0" applyNumberFormat="1" applyFont="1"/>
    <xf numFmtId="2" fontId="3" fillId="0" borderId="4" xfId="0" applyNumberFormat="1" applyFont="1" applyBorder="1"/>
    <xf numFmtId="2" fontId="3" fillId="0" borderId="4" xfId="0" applyNumberFormat="1" applyFont="1" applyFill="1" applyBorder="1" applyAlignment="1"/>
    <xf numFmtId="2" fontId="5" fillId="0" borderId="4" xfId="0" applyNumberFormat="1" applyFont="1" applyBorder="1"/>
    <xf numFmtId="0" fontId="5" fillId="0" borderId="0" xfId="0" applyFont="1" applyFill="1"/>
    <xf numFmtId="2" fontId="5" fillId="0" borderId="4" xfId="0" applyNumberFormat="1" applyFont="1" applyFill="1" applyBorder="1" applyAlignment="1"/>
    <xf numFmtId="165" fontId="3" fillId="0" borderId="0" xfId="0" applyNumberFormat="1" applyFont="1"/>
    <xf numFmtId="2" fontId="5" fillId="2" borderId="0" xfId="0" applyNumberFormat="1" applyFont="1" applyFill="1"/>
    <xf numFmtId="2" fontId="5" fillId="2" borderId="4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12" zoomScaleNormal="100" workbookViewId="0">
      <selection activeCell="B23" sqref="B23"/>
    </sheetView>
  </sheetViews>
  <sheetFormatPr baseColWidth="10" defaultColWidth="11.5" defaultRowHeight="13" x14ac:dyDescent="0.15"/>
  <cols>
    <col min="1" max="1" width="24" style="2" customWidth="1"/>
    <col min="2" max="2" width="13.83203125" style="2" customWidth="1"/>
    <col min="3" max="3" width="12.5" style="2" customWidth="1"/>
    <col min="4" max="4" width="11.1640625" style="2" customWidth="1"/>
    <col min="5" max="5" width="16.5" style="2" customWidth="1"/>
    <col min="6" max="16384" width="11.5" style="2"/>
  </cols>
  <sheetData>
    <row r="1" spans="1:5" ht="14" x14ac:dyDescent="0.15">
      <c r="A1" s="1" t="s">
        <v>0</v>
      </c>
    </row>
    <row r="2" spans="1:5" ht="16" x14ac:dyDescent="0.2">
      <c r="A2" s="3"/>
    </row>
    <row r="3" spans="1:5" ht="18.75" customHeight="1" x14ac:dyDescent="0.15">
      <c r="A3" s="30" t="s">
        <v>1</v>
      </c>
      <c r="B3" s="33" t="s">
        <v>2</v>
      </c>
      <c r="D3" s="4"/>
      <c r="E3" s="4"/>
    </row>
    <row r="4" spans="1:5" ht="15" customHeight="1" x14ac:dyDescent="0.15">
      <c r="A4" s="31"/>
      <c r="B4" s="34"/>
      <c r="D4" s="4"/>
      <c r="E4" s="4"/>
    </row>
    <row r="5" spans="1:5" ht="15" customHeight="1" x14ac:dyDescent="0.15">
      <c r="A5" s="32"/>
      <c r="B5" s="35"/>
      <c r="D5" s="4"/>
      <c r="E5" s="4"/>
    </row>
    <row r="6" spans="1:5" ht="15" customHeight="1" x14ac:dyDescent="0.15">
      <c r="A6" s="5" t="s">
        <v>3</v>
      </c>
      <c r="B6" s="6">
        <v>3.6667000000000001</v>
      </c>
      <c r="D6" s="4"/>
      <c r="E6" s="4"/>
    </row>
    <row r="7" spans="1:5" ht="15" customHeight="1" x14ac:dyDescent="0.15">
      <c r="A7" s="5" t="s">
        <v>4</v>
      </c>
      <c r="B7" s="6">
        <v>3.8889</v>
      </c>
      <c r="D7" s="4"/>
      <c r="E7" s="4"/>
    </row>
    <row r="8" spans="1:5" ht="15" customHeight="1" x14ac:dyDescent="0.15">
      <c r="A8" s="5" t="s">
        <v>5</v>
      </c>
      <c r="B8" s="6">
        <v>2.4443999999999999</v>
      </c>
      <c r="D8" s="4"/>
      <c r="E8" s="4"/>
    </row>
    <row r="9" spans="1:5" ht="15" customHeight="1" x14ac:dyDescent="0.15">
      <c r="A9" s="5" t="s">
        <v>6</v>
      </c>
      <c r="B9" s="6">
        <v>3.3332999999999999</v>
      </c>
      <c r="D9" s="4"/>
      <c r="E9" s="4"/>
    </row>
    <row r="10" spans="1:5" ht="15" customHeight="1" x14ac:dyDescent="0.15">
      <c r="A10" s="5" t="s">
        <v>7</v>
      </c>
      <c r="B10" s="6">
        <v>2.4443999999999999</v>
      </c>
      <c r="D10" s="4"/>
      <c r="E10" s="4"/>
    </row>
    <row r="11" spans="1:5" ht="19.5" customHeight="1" x14ac:dyDescent="0.15">
      <c r="A11" s="7" t="s">
        <v>8</v>
      </c>
      <c r="B11" s="4"/>
      <c r="C11" s="4"/>
      <c r="D11" s="4"/>
      <c r="E11" s="4"/>
    </row>
    <row r="12" spans="1:5" ht="15" customHeight="1" x14ac:dyDescent="0.15">
      <c r="A12" s="4"/>
      <c r="B12" s="4"/>
      <c r="C12" s="4"/>
      <c r="D12" s="4"/>
      <c r="E12" s="4"/>
    </row>
    <row r="13" spans="1:5" x14ac:dyDescent="0.15">
      <c r="A13" s="8"/>
    </row>
    <row r="14" spans="1:5" ht="15" x14ac:dyDescent="0.15">
      <c r="A14" s="9" t="s">
        <v>9</v>
      </c>
      <c r="D14" s="28">
        <v>220</v>
      </c>
      <c r="E14" s="9" t="s">
        <v>10</v>
      </c>
    </row>
    <row r="15" spans="1:5" x14ac:dyDescent="0.15">
      <c r="E15" s="9"/>
    </row>
    <row r="16" spans="1:5" x14ac:dyDescent="0.15">
      <c r="A16" s="10" t="s">
        <v>11</v>
      </c>
      <c r="B16" s="11"/>
      <c r="C16" s="11"/>
      <c r="D16" s="12">
        <v>9150</v>
      </c>
      <c r="E16" s="9" t="s">
        <v>10</v>
      </c>
    </row>
    <row r="18" spans="1:8" ht="12.75" customHeight="1" x14ac:dyDescent="0.15">
      <c r="A18" s="9" t="s">
        <v>12</v>
      </c>
    </row>
    <row r="19" spans="1:8" x14ac:dyDescent="0.15">
      <c r="A19" s="9"/>
      <c r="B19" s="13"/>
    </row>
    <row r="20" spans="1:8" ht="12.75" customHeight="1" x14ac:dyDescent="0.15">
      <c r="A20" s="36" t="s">
        <v>13</v>
      </c>
      <c r="B20" s="38" t="s">
        <v>14</v>
      </c>
      <c r="C20" s="40" t="s">
        <v>15</v>
      </c>
      <c r="D20" s="40" t="s">
        <v>16</v>
      </c>
      <c r="E20" s="40" t="s">
        <v>17</v>
      </c>
    </row>
    <row r="21" spans="1:8" ht="50" customHeight="1" x14ac:dyDescent="0.15">
      <c r="A21" s="37"/>
      <c r="B21" s="39"/>
      <c r="C21" s="41"/>
      <c r="D21" s="41"/>
      <c r="E21" s="41"/>
    </row>
    <row r="22" spans="1:8" x14ac:dyDescent="0.15">
      <c r="A22" s="14" t="s">
        <v>3</v>
      </c>
      <c r="B22" s="15">
        <v>25</v>
      </c>
      <c r="C22" s="16">
        <f>B22*1.5</f>
        <v>37.5</v>
      </c>
      <c r="D22" s="17">
        <f>B22/$B$27</f>
        <v>0.35714285714285715</v>
      </c>
      <c r="E22" s="22">
        <f>B22*B6</f>
        <v>91.667500000000004</v>
      </c>
    </row>
    <row r="23" spans="1:8" x14ac:dyDescent="0.15">
      <c r="A23" s="14" t="s">
        <v>4</v>
      </c>
      <c r="B23" s="15">
        <v>0</v>
      </c>
      <c r="C23" s="16">
        <f>B23*1.4</f>
        <v>0</v>
      </c>
      <c r="D23" s="17">
        <f>B23/$B$27</f>
        <v>0</v>
      </c>
      <c r="E23" s="22">
        <f>B23*B7</f>
        <v>0</v>
      </c>
    </row>
    <row r="24" spans="1:8" x14ac:dyDescent="0.15">
      <c r="A24" s="14" t="s">
        <v>18</v>
      </c>
      <c r="B24" s="15">
        <v>15</v>
      </c>
      <c r="C24" s="16">
        <f>B24</f>
        <v>15</v>
      </c>
      <c r="D24" s="17">
        <f>B24/$B$27</f>
        <v>0.21428571428571427</v>
      </c>
      <c r="E24" s="22">
        <f t="shared" ref="E24:E26" si="0">B24*B8</f>
        <v>36.665999999999997</v>
      </c>
    </row>
    <row r="25" spans="1:8" x14ac:dyDescent="0.15">
      <c r="A25" s="14" t="s">
        <v>19</v>
      </c>
      <c r="B25" s="15">
        <v>30</v>
      </c>
      <c r="C25" s="16">
        <f>B25</f>
        <v>30</v>
      </c>
      <c r="D25" s="17">
        <f t="shared" ref="D25:D27" si="1">B25/$B$27</f>
        <v>0.42857142857142855</v>
      </c>
      <c r="E25" s="22">
        <f t="shared" si="0"/>
        <v>99.998999999999995</v>
      </c>
    </row>
    <row r="26" spans="1:8" x14ac:dyDescent="0.15">
      <c r="A26" s="2" t="s">
        <v>20</v>
      </c>
      <c r="B26" s="15"/>
      <c r="C26" s="16">
        <f>B26</f>
        <v>0</v>
      </c>
      <c r="D26" s="17">
        <f>B26/$B$27</f>
        <v>0</v>
      </c>
      <c r="E26" s="22">
        <f t="shared" si="0"/>
        <v>0</v>
      </c>
    </row>
    <row r="27" spans="1:8" x14ac:dyDescent="0.15">
      <c r="A27" s="18" t="s">
        <v>21</v>
      </c>
      <c r="B27" s="19">
        <f>SUM(B22:B26)</f>
        <v>70</v>
      </c>
      <c r="C27" s="19">
        <f>ROUND(SUM(C22:C26),2)</f>
        <v>82.5</v>
      </c>
      <c r="D27" s="20">
        <f t="shared" si="1"/>
        <v>1</v>
      </c>
      <c r="E27" s="19">
        <f>SUM(E22:E26)</f>
        <v>228.33250000000001</v>
      </c>
      <c r="H27" s="21"/>
    </row>
    <row r="28" spans="1:8" x14ac:dyDescent="0.15">
      <c r="H28" s="21"/>
    </row>
    <row r="29" spans="1:8" x14ac:dyDescent="0.15">
      <c r="A29" s="9" t="s">
        <v>22</v>
      </c>
      <c r="H29" s="21"/>
    </row>
    <row r="30" spans="1:8" x14ac:dyDescent="0.15">
      <c r="A30" s="9"/>
      <c r="B30" s="13"/>
      <c r="H30" s="21"/>
    </row>
    <row r="31" spans="1:8" ht="12.75" customHeight="1" x14ac:dyDescent="0.15">
      <c r="A31" s="36" t="s">
        <v>13</v>
      </c>
      <c r="B31" s="38" t="s">
        <v>23</v>
      </c>
      <c r="C31" s="33" t="s">
        <v>24</v>
      </c>
      <c r="D31" s="40" t="s">
        <v>16</v>
      </c>
      <c r="E31" s="40" t="s">
        <v>25</v>
      </c>
      <c r="H31" s="21"/>
    </row>
    <row r="32" spans="1:8" ht="53" customHeight="1" x14ac:dyDescent="0.15">
      <c r="A32" s="37"/>
      <c r="B32" s="39"/>
      <c r="C32" s="35"/>
      <c r="D32" s="41"/>
      <c r="E32" s="41"/>
      <c r="H32" s="21"/>
    </row>
    <row r="33" spans="1:5" x14ac:dyDescent="0.15">
      <c r="A33" s="14" t="s">
        <v>3</v>
      </c>
      <c r="B33" s="22">
        <f>($B$27*$D$14*D33)/$E$27</f>
        <v>24.087679152113694</v>
      </c>
      <c r="C33" s="23">
        <f>B33*1.5</f>
        <v>36.131518728170541</v>
      </c>
      <c r="D33" s="17">
        <f>D22</f>
        <v>0.35714285714285715</v>
      </c>
      <c r="E33" s="22">
        <f>B33*B6</f>
        <v>88.322293147055277</v>
      </c>
    </row>
    <row r="34" spans="1:5" x14ac:dyDescent="0.15">
      <c r="A34" s="14" t="s">
        <v>4</v>
      </c>
      <c r="B34" s="22">
        <f>($B$27*$D$14*D34)/$E$27</f>
        <v>0</v>
      </c>
      <c r="C34" s="23">
        <f>B34*1.4</f>
        <v>0</v>
      </c>
      <c r="D34" s="17">
        <f>D23</f>
        <v>0</v>
      </c>
      <c r="E34" s="22">
        <f t="shared" ref="E34:E37" si="2">B34*B7</f>
        <v>0</v>
      </c>
    </row>
    <row r="35" spans="1:5" x14ac:dyDescent="0.15">
      <c r="A35" s="14" t="s">
        <v>18</v>
      </c>
      <c r="B35" s="22">
        <f t="shared" ref="B35:B36" si="3">($B$27*$D$14*D35)/$E$27</f>
        <v>14.452607491268216</v>
      </c>
      <c r="C35" s="23">
        <f>B35</f>
        <v>14.452607491268216</v>
      </c>
      <c r="D35" s="17">
        <f>D24</f>
        <v>0.21428571428571427</v>
      </c>
      <c r="E35" s="22">
        <f t="shared" si="2"/>
        <v>35.327953751656025</v>
      </c>
    </row>
    <row r="36" spans="1:5" x14ac:dyDescent="0.15">
      <c r="A36" s="14" t="s">
        <v>19</v>
      </c>
      <c r="B36" s="22">
        <f t="shared" si="3"/>
        <v>28.905214982536432</v>
      </c>
      <c r="C36" s="23">
        <f t="shared" ref="C36:C37" si="4">B36</f>
        <v>28.905214982536432</v>
      </c>
      <c r="D36" s="17">
        <f t="shared" ref="D36:D37" si="5">D25</f>
        <v>0.42857142857142855</v>
      </c>
      <c r="E36" s="22">
        <f t="shared" si="2"/>
        <v>96.349753101288684</v>
      </c>
    </row>
    <row r="37" spans="1:5" x14ac:dyDescent="0.15">
      <c r="A37" s="14" t="s">
        <v>20</v>
      </c>
      <c r="B37" s="22">
        <f>($B$27*$D$14*D37)/$E$27</f>
        <v>0</v>
      </c>
      <c r="C37" s="23">
        <f t="shared" si="4"/>
        <v>0</v>
      </c>
      <c r="D37" s="17">
        <f t="shared" si="5"/>
        <v>0</v>
      </c>
      <c r="E37" s="22">
        <f t="shared" si="2"/>
        <v>0</v>
      </c>
    </row>
    <row r="38" spans="1:5" x14ac:dyDescent="0.15">
      <c r="A38" s="18" t="s">
        <v>21</v>
      </c>
      <c r="B38" s="24">
        <f>SUM(B33:B36)</f>
        <v>67.44550162591834</v>
      </c>
      <c r="C38" s="26">
        <f>ROUND(SUM(C33:C36),2)</f>
        <v>79.489999999999995</v>
      </c>
      <c r="D38" s="20">
        <f>SUM(D33:D36)</f>
        <v>1</v>
      </c>
      <c r="E38" s="29">
        <f>SUM(E33:E36)</f>
        <v>220</v>
      </c>
    </row>
    <row r="41" spans="1:5" ht="15" x14ac:dyDescent="0.2">
      <c r="A41" s="25" t="s">
        <v>26</v>
      </c>
      <c r="B41" s="4"/>
      <c r="C41" s="26">
        <f>ROUND(IF(C38&gt;=C27,D16/C38,D16/C27),2)</f>
        <v>110.91</v>
      </c>
      <c r="D41" s="9" t="s">
        <v>10</v>
      </c>
    </row>
    <row r="42" spans="1:5" x14ac:dyDescent="0.15">
      <c r="C42" s="27"/>
      <c r="D42" s="9"/>
    </row>
  </sheetData>
  <mergeCells count="12">
    <mergeCell ref="E20:E21"/>
    <mergeCell ref="A31:A32"/>
    <mergeCell ref="B31:B32"/>
    <mergeCell ref="C31:C32"/>
    <mergeCell ref="D31:D32"/>
    <mergeCell ref="E31:E32"/>
    <mergeCell ref="D20:D21"/>
    <mergeCell ref="A3:A5"/>
    <mergeCell ref="B3:B5"/>
    <mergeCell ref="A20:A21"/>
    <mergeCell ref="B20:B21"/>
    <mergeCell ref="C20:C2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&amp;RVersion: 23.09.22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BECC8DD2C8134FA98077B4562BC679" ma:contentTypeVersion="18" ma:contentTypeDescription="Ein neues Dokument erstellen." ma:contentTypeScope="" ma:versionID="14524a8076ec359fddd9e868e9501c27">
  <xsd:schema xmlns:xsd="http://www.w3.org/2001/XMLSchema" xmlns:xs="http://www.w3.org/2001/XMLSchema" xmlns:p="http://schemas.microsoft.com/office/2006/metadata/properties" xmlns:ns2="639f0a74-e8d4-42a3-b72b-e9b06add933e" xmlns:ns3="c57630a2-5af4-440c-b09e-dffbc2fa2a0c" targetNamespace="http://schemas.microsoft.com/office/2006/metadata/properties" ma:root="true" ma:fieldsID="98a95c6bf93c9aad4cdbdead3ce868f2" ns2:_="" ns3:_="">
    <xsd:import namespace="639f0a74-e8d4-42a3-b72b-e9b06add933e"/>
    <xsd:import namespace="c57630a2-5af4-440c-b09e-dffbc2fa2a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f0a74-e8d4-42a3-b72b-e9b06add9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64a55162-174b-46f4-b9e6-ef6d6d9649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630a2-5af4-440c-b09e-dffbc2fa2a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bee2357-0f00-4808-bdb2-ff98ffa5e634}" ma:internalName="TaxCatchAll" ma:showField="CatchAllData" ma:web="c57630a2-5af4-440c-b09e-dffbc2fa2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D26B5B-6D5D-4225-BF58-8757A098B5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7CE21C-0574-4EB7-89C3-0E46CFC77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9f0a74-e8d4-42a3-b72b-e9b06add933e"/>
    <ds:schemaRef ds:uri="c57630a2-5af4-440c-b09e-dffbc2fa2a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TEG 1 (ind.) Version 15.09.22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Arlt, Sören</dc:creator>
  <cp:lastModifiedBy>Benedikt Hensel</cp:lastModifiedBy>
  <dcterms:created xsi:type="dcterms:W3CDTF">2022-09-06T18:50:27Z</dcterms:created>
  <dcterms:modified xsi:type="dcterms:W3CDTF">2022-12-20T14:41:50Z</dcterms:modified>
</cp:coreProperties>
</file>